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PV\ADMgem\AT ST\05 Ekonomi\Månadsrapporter\Mallar för månadsrapportering 2026\"/>
    </mc:Choice>
  </mc:AlternateContent>
  <xr:revisionPtr revIDLastSave="0" documentId="13_ncr:1_{76160C41-9BE5-44E4-B886-E84ABA326C57}" xr6:coauthVersionLast="47" xr6:coauthVersionMax="47" xr10:uidLastSave="{00000000-0000-0000-0000-000000000000}"/>
  <bookViews>
    <workbookView xWindow="-28920" yWindow="-45" windowWidth="29040" windowHeight="15720" tabRatio="861" xr2:uid="{00000000-000D-0000-FFFF-FFFF00000000}"/>
  </bookViews>
  <sheets>
    <sheet name="Månadsrapport 1" sheetId="1" r:id="rId1"/>
    <sheet name="Månadsrapport 2" sheetId="5" r:id="rId2"/>
    <sheet name="Månadsrapport 3" sheetId="9" r:id="rId3"/>
    <sheet name="1a. Kalkyl - Fylls INTE i " sheetId="2" r:id="rId4"/>
    <sheet name="2a. Kalkyl - Fylls INTE i " sheetId="8" r:id="rId5"/>
    <sheet name="3a. Kalkyl - Fylls INTE i 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0" l="1"/>
  <c r="F18" i="10" s="1"/>
  <c r="D9" i="10"/>
  <c r="F9" i="8"/>
  <c r="F20" i="8" s="1"/>
  <c r="D9" i="8"/>
  <c r="D17" i="8" s="1"/>
  <c r="D9" i="2"/>
  <c r="E23" i="10"/>
  <c r="E22" i="10"/>
  <c r="E21" i="10"/>
  <c r="E20" i="10"/>
  <c r="E19" i="10"/>
  <c r="E18" i="10"/>
  <c r="E17" i="10"/>
  <c r="C23" i="10"/>
  <c r="C22" i="10"/>
  <c r="C21" i="10"/>
  <c r="C20" i="10"/>
  <c r="C19" i="10"/>
  <c r="C18" i="10"/>
  <c r="C17" i="10"/>
  <c r="E15" i="10"/>
  <c r="E14" i="10"/>
  <c r="E12" i="10"/>
  <c r="C15" i="10"/>
  <c r="C13" i="10"/>
  <c r="C12" i="10"/>
  <c r="B5" i="10" a="1"/>
  <c r="B5" i="10" s="1"/>
  <c r="B4" i="10" a="1"/>
  <c r="B4" i="10" s="1"/>
  <c r="B3" i="10" a="1"/>
  <c r="B3" i="10" s="1"/>
  <c r="F12" i="10"/>
  <c r="F11" i="10"/>
  <c r="D11" i="10"/>
  <c r="B3" i="8" a="1"/>
  <c r="B3" i="8" s="1"/>
  <c r="B4" i="8" a="1"/>
  <c r="B4" i="8"/>
  <c r="B5" i="8" a="1"/>
  <c r="B5" i="8"/>
  <c r="D11" i="8"/>
  <c r="F11" i="8"/>
  <c r="F12" i="8" s="1"/>
  <c r="C12" i="8"/>
  <c r="D12" i="8"/>
  <c r="E12" i="8"/>
  <c r="C13" i="8"/>
  <c r="E14" i="8"/>
  <c r="C15" i="8"/>
  <c r="E15" i="8"/>
  <c r="C17" i="8"/>
  <c r="C24" i="8" s="1"/>
  <c r="E17" i="8"/>
  <c r="C18" i="8"/>
  <c r="E18" i="8"/>
  <c r="C19" i="8"/>
  <c r="E19" i="8"/>
  <c r="C20" i="8"/>
  <c r="E20" i="8"/>
  <c r="E24" i="8" s="1"/>
  <c r="C21" i="8"/>
  <c r="E21" i="8"/>
  <c r="C22" i="8"/>
  <c r="E22" i="8"/>
  <c r="C23" i="8"/>
  <c r="E23" i="8"/>
  <c r="F14" i="10" l="1"/>
  <c r="F15" i="10"/>
  <c r="F23" i="10"/>
  <c r="D17" i="10"/>
  <c r="F17" i="8"/>
  <c r="F14" i="8"/>
  <c r="F15" i="8"/>
  <c r="F23" i="8"/>
  <c r="D15" i="8"/>
  <c r="D13" i="8"/>
  <c r="D13" i="10"/>
  <c r="D20" i="10"/>
  <c r="D15" i="10"/>
  <c r="D12" i="10"/>
  <c r="F20" i="10"/>
  <c r="E24" i="10"/>
  <c r="C24" i="10"/>
  <c r="D23" i="10"/>
  <c r="F17" i="10"/>
  <c r="D18" i="10"/>
  <c r="F25" i="8"/>
  <c r="D20" i="8"/>
  <c r="D23" i="8"/>
  <c r="F18" i="8"/>
  <c r="D18" i="8"/>
  <c r="D25" i="8" s="1"/>
  <c r="E12" i="2"/>
  <c r="F26" i="8" l="1"/>
  <c r="F25" i="10"/>
  <c r="D25" i="10"/>
  <c r="E15" i="2"/>
  <c r="C15" i="2"/>
  <c r="F26" i="10" l="1"/>
  <c r="D19" i="9" s="1"/>
  <c r="C21" i="2"/>
  <c r="B3" i="2" l="1"/>
  <c r="E14" i="2" l="1"/>
  <c r="E21" i="2" l="1"/>
  <c r="B29" i="2" l="1"/>
  <c r="B30" i="2" l="1"/>
  <c r="B31" i="2" s="1"/>
  <c r="E23" i="2"/>
  <c r="C23" i="2"/>
  <c r="E22" i="2"/>
  <c r="C22" i="2"/>
  <c r="E20" i="2"/>
  <c r="C20" i="2"/>
  <c r="E19" i="2"/>
  <c r="C19" i="2"/>
  <c r="E18" i="2"/>
  <c r="C18" i="2"/>
  <c r="E17" i="2"/>
  <c r="C17" i="2"/>
  <c r="C13" i="2"/>
  <c r="C12" i="2"/>
  <c r="D15" i="2" s="1"/>
  <c r="D11" i="2"/>
  <c r="B5" i="2"/>
  <c r="B4" i="2"/>
  <c r="D13" i="2" l="1"/>
  <c r="E24" i="2"/>
  <c r="C24" i="2"/>
  <c r="B32" i="2"/>
  <c r="B33" i="2" s="1"/>
  <c r="D17" i="2"/>
  <c r="D20" i="2"/>
  <c r="D23" i="2"/>
  <c r="D18" i="2"/>
  <c r="D12" i="2"/>
  <c r="D25" i="2" l="1"/>
  <c r="F18" i="2"/>
  <c r="F11" i="2"/>
  <c r="F12" i="2" l="1"/>
  <c r="F23" i="2"/>
  <c r="F14" i="2"/>
  <c r="F15" i="2"/>
  <c r="F17" i="2"/>
  <c r="F20" i="2"/>
  <c r="F25" i="2" l="1"/>
  <c r="F26" i="2" s="1"/>
  <c r="D19" i="1" s="1"/>
  <c r="D19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<sst xmlns="http://schemas.openxmlformats.org/spreadsheetml/2006/main" count="227" uniqueCount="79">
  <si>
    <t>Faktauppgifter</t>
  </si>
  <si>
    <t>Grå fält är obligatoriska att fylla i</t>
  </si>
  <si>
    <t>Vårdcentral</t>
  </si>
  <si>
    <t>Sidotjänstgöring</t>
  </si>
  <si>
    <t>ST-läkare</t>
  </si>
  <si>
    <t>Grundlön exkl tillägg, kr</t>
  </si>
  <si>
    <t>Antal arbetsdagar</t>
  </si>
  <si>
    <t>Hämtas med automatik</t>
  </si>
  <si>
    <t>Datum</t>
  </si>
  <si>
    <t>Tjänstgöringsmånad</t>
  </si>
  <si>
    <t>ST-läkares namn</t>
  </si>
  <si>
    <t>Vid tjänstgöring vid vc</t>
  </si>
  <si>
    <t xml:space="preserve">Vid sidotjänstgöring; utbildningsbidraget baseras på hela lönen för aktuell ST-läkare </t>
  </si>
  <si>
    <t>Utbildningsbidrag, inkluderar arbetsgivaravgift och semesterdagstillägg, kr</t>
  </si>
  <si>
    <t>Se nedan</t>
  </si>
  <si>
    <t>Händelser</t>
  </si>
  <si>
    <t>Mått</t>
  </si>
  <si>
    <t>Antal hämtas via formel fr mån rapp</t>
  </si>
  <si>
    <t>Beräkning</t>
  </si>
  <si>
    <t>Utbildningsbidrag</t>
  </si>
  <si>
    <t>Deltidstjänstgöring</t>
  </si>
  <si>
    <t>I tjänstledighetsgrad *)</t>
  </si>
  <si>
    <t>I dagar</t>
  </si>
  <si>
    <t>Vid vårdcentral</t>
  </si>
  <si>
    <t>Frånvaro</t>
  </si>
  <si>
    <t>Vård av barn</t>
  </si>
  <si>
    <t>I dagar och avdrag från dag 1</t>
  </si>
  <si>
    <t>Föräldraledighet</t>
  </si>
  <si>
    <t>Sjukdom 1-14 dagar</t>
  </si>
  <si>
    <t>Dag 1-14 inget avdrag</t>
  </si>
  <si>
    <t>Sjukdom dag 15 -</t>
  </si>
  <si>
    <t>Dag 15-framåt avdrag i dagar</t>
  </si>
  <si>
    <t>Semester</t>
  </si>
  <si>
    <t>I dagar och inget avdrag för dag 1-32</t>
  </si>
  <si>
    <t>Tjänstledighet med lön</t>
  </si>
  <si>
    <t>Inget avdrag</t>
  </si>
  <si>
    <t>Tjänstledighet utan lön</t>
  </si>
  <si>
    <t>Antal frånvarande dagar</t>
  </si>
  <si>
    <t>Summering</t>
  </si>
  <si>
    <t>Summa ersättning</t>
  </si>
  <si>
    <t>Vid sidotjänstgöring uträkning av lönekostnaden, per definition "hela lönen"</t>
  </si>
  <si>
    <r>
      <t xml:space="preserve">Grundlön </t>
    </r>
    <r>
      <rPr>
        <b/>
        <sz val="10"/>
        <rFont val="Arial"/>
        <family val="2"/>
      </rPr>
      <t>exkl</t>
    </r>
    <r>
      <rPr>
        <sz val="10"/>
        <rFont val="Arial"/>
        <family val="2"/>
      </rPr>
      <t xml:space="preserve"> tillägg</t>
    </r>
  </si>
  <si>
    <t>Summa lönekostnad</t>
  </si>
  <si>
    <t xml:space="preserve">Hämtas med automatik från månadsrapporteringen </t>
  </si>
  <si>
    <t xml:space="preserve">Semesterdagstillägg </t>
  </si>
  <si>
    <t xml:space="preserve">Grundlön*0,00605*semesterdagar/12 (semdgr = 31) </t>
  </si>
  <si>
    <t>Redovisning</t>
  </si>
  <si>
    <t>Belopp att fakturera</t>
  </si>
  <si>
    <t>Om anställning in i månaden</t>
  </si>
  <si>
    <t>I dagar avdrag för ej arbetade</t>
  </si>
  <si>
    <t>Riktigheten i ovanstående uppgifter försäkras. Vid rapportering via mail har avsändande mailadress ansvar för att de rapporterade uppgifterna är riktiga. Verksamhetschefen ska alltid ha kopia.</t>
  </si>
  <si>
    <t>Vårdcentral tjänstgöring:</t>
  </si>
  <si>
    <t>Tjänstledig med lön, antal dagar</t>
  </si>
  <si>
    <t>Tjänstledig utan lön, antal dagar</t>
  </si>
  <si>
    <r>
      <t xml:space="preserve">Frånvaro - </t>
    </r>
    <r>
      <rPr>
        <i/>
        <sz val="10"/>
        <rFont val="Arial"/>
        <family val="2"/>
      </rPr>
      <t xml:space="preserve">specificera </t>
    </r>
    <r>
      <rPr>
        <b/>
        <i/>
        <u/>
        <sz val="10"/>
        <rFont val="Arial"/>
        <family val="2"/>
      </rPr>
      <t>varav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ev. frånvaro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(Ange 0 för dagar när ingen frånvaro har inträffat)</t>
    </r>
  </si>
  <si>
    <t>Verksamhetschef eller av denne utsedd ersättare</t>
  </si>
  <si>
    <t>Vid olika tjänstgöringsgrad ange antal arbetsdagar som ej arbetats</t>
  </si>
  <si>
    <t xml:space="preserve">Vård av barn, 
antal dagar </t>
  </si>
  <si>
    <t>Föräldraledig antal dagar</t>
  </si>
  <si>
    <r>
      <t xml:space="preserve">Sjukfrånvaro 
1-14 dgr, 
antal dagar 
</t>
    </r>
    <r>
      <rPr>
        <i/>
        <sz val="9"/>
        <rFont val="Arial"/>
        <family val="2"/>
      </rPr>
      <t>(10 arbetsdagar)</t>
    </r>
  </si>
  <si>
    <r>
      <t>Sjukfrånvaro dag 15 och framåt, 
antal dagar</t>
    </r>
    <r>
      <rPr>
        <i/>
        <sz val="10"/>
        <rFont val="Arial"/>
        <family val="2"/>
      </rPr>
      <t xml:space="preserve"> 
</t>
    </r>
    <r>
      <rPr>
        <i/>
        <sz val="9"/>
        <rFont val="Arial"/>
        <family val="2"/>
      </rPr>
      <t>(från 11:e arbetsdagen)</t>
    </r>
  </si>
  <si>
    <t>Semester 
1-32 dgr, antal dagar</t>
  </si>
  <si>
    <r>
      <t>Tjänstgöringsgrad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(ange ex 1,00 el 0,75)</t>
    </r>
  </si>
  <si>
    <t>Sidotjänstgöring:</t>
  </si>
  <si>
    <t>Månad</t>
  </si>
  <si>
    <t>Sidotjänstgöringsklinik</t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</si>
  <si>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FÖRE 2024</t>
    </r>
    <r>
      <rPr>
        <b/>
        <sz val="11"/>
        <rFont val="Arial"/>
        <family val="2"/>
      </rPr>
      <t xml:space="preserve">, att bifoga till EBO eller faktura   </t>
    </r>
  </si>
  <si>
    <t>Arbetsgivaravgift 44,14%</t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</si>
  <si>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EFTER 240101</t>
    </r>
    <r>
      <rPr>
        <b/>
        <sz val="11"/>
        <rFont val="Arial"/>
        <family val="2"/>
      </rPr>
      <t xml:space="preserve">, att bifoga till EBO eller faktura   </t>
    </r>
  </si>
  <si>
    <t>Vid sidotjänstgöring; utbildningsbidraget baseras på 89 450 kr (2026)</t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</si>
  <si>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3 med automatik.</t>
    </r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</si>
  <si>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2 med automatik.</t>
    </r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</si>
  <si>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1 med automatik.</t>
    </r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</si>
  <si>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EFTER 260101</t>
    </r>
    <r>
      <rPr>
        <b/>
        <sz val="11"/>
        <rFont val="Arial"/>
        <family val="2"/>
      </rPr>
      <t xml:space="preserve">, att bifoga till EBO eller faktura   </t>
    </r>
  </si>
  <si>
    <t>Obs! Månadsrapport för januari, februari, april och december 2026</t>
  </si>
  <si>
    <r>
      <t xml:space="preserve">Fyll i samtliga 
</t>
    </r>
    <r>
      <rPr>
        <b/>
        <sz val="10"/>
        <rFont val="Arial"/>
        <family val="2"/>
      </rPr>
      <t xml:space="preserve">20 dagar
</t>
    </r>
    <r>
      <rPr>
        <i/>
        <sz val="10"/>
        <rFont val="Arial"/>
        <family val="2"/>
      </rPr>
      <t>(summa av fält B15, B17, C15)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lämna inte blankt</t>
    </r>
  </si>
  <si>
    <t>Avdrag per dag vid heltid 61 000 kr/20</t>
  </si>
  <si>
    <r>
      <t xml:space="preserve">Avdrag per dag </t>
    </r>
    <r>
      <rPr>
        <i/>
        <sz val="10"/>
        <rFont val="Arial"/>
        <family val="2"/>
      </rPr>
      <t>(div med 20)</t>
    </r>
  </si>
  <si>
    <t>Avdrag per dag vid heltid 61 000 kr resp 89 450 kr/20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</si>
</sst>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  <font>
      <b/>
      <sz val="11"/>
      <color rgb="FFFF0000"/>
      <name val="Arial"/>
      <family val="2"/>
    </font>
    <font>
      <i/>
      <sz val="11"/>
      <color rgb="FFFF0000"/>
      <name val="Arial"/>
      <family val="2"/>
    </font>
    <font>
      <i/>
      <sz val="9"/>
      <name val="Arial"/>
      <family val="2"/>
    </font>
    <font>
      <b/>
      <i/>
      <u/>
      <sz val="10"/>
      <name val="Arial"/>
      <family val="2"/>
    </font>
    <font>
      <sz val="9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4" xfId="0" applyFont="1" applyBorder="1"/>
    <xf numFmtId="0" fontId="0" fillId="3" borderId="4" xfId="0" applyFill="1" applyBorder="1"/>
    <xf numFmtId="0" fontId="5" fillId="0" borderId="0" xfId="0" applyFont="1"/>
    <xf numFmtId="0" fontId="1" fillId="0" borderId="0" xfId="0" applyFont="1"/>
    <xf numFmtId="0" fontId="1" fillId="0" borderId="5" xfId="0" applyFont="1" applyBorder="1"/>
    <xf numFmtId="0" fontId="0" fillId="0" borderId="4" xfId="0" applyBorder="1"/>
    <xf numFmtId="164" fontId="1" fillId="3" borderId="4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left"/>
    </xf>
    <xf numFmtId="2" fontId="1" fillId="3" borderId="4" xfId="0" applyNumberFormat="1" applyFont="1" applyFill="1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4" xfId="0" applyFont="1" applyBorder="1"/>
    <xf numFmtId="0" fontId="1" fillId="3" borderId="4" xfId="0" applyFont="1" applyFill="1" applyBorder="1"/>
    <xf numFmtId="0" fontId="0" fillId="3" borderId="6" xfId="0" applyFill="1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3" fontId="0" fillId="0" borderId="0" xfId="0" applyNumberFormat="1"/>
    <xf numFmtId="0" fontId="8" fillId="0" borderId="0" xfId="0" applyFont="1"/>
    <xf numFmtId="0" fontId="0" fillId="2" borderId="1" xfId="0" applyFill="1" applyBorder="1"/>
    <xf numFmtId="0" fontId="0" fillId="0" borderId="5" xfId="0" applyBorder="1"/>
    <xf numFmtId="0" fontId="1" fillId="0" borderId="1" xfId="0" applyFont="1" applyBorder="1"/>
    <xf numFmtId="3" fontId="0" fillId="0" borderId="2" xfId="0" applyNumberFormat="1" applyBorder="1"/>
    <xf numFmtId="3" fontId="0" fillId="0" borderId="1" xfId="0" applyNumberFormat="1" applyBorder="1"/>
    <xf numFmtId="0" fontId="1" fillId="0" borderId="3" xfId="0" applyFont="1" applyBorder="1" applyAlignment="1">
      <alignment horizontal="right"/>
    </xf>
    <xf numFmtId="0" fontId="0" fillId="0" borderId="11" xfId="0" applyBorder="1"/>
    <xf numFmtId="0" fontId="0" fillId="0" borderId="10" xfId="0" applyBorder="1"/>
    <xf numFmtId="3" fontId="0" fillId="0" borderId="11" xfId="0" applyNumberFormat="1" applyBorder="1"/>
    <xf numFmtId="3" fontId="0" fillId="0" borderId="10" xfId="0" applyNumberFormat="1" applyBorder="1"/>
    <xf numFmtId="0" fontId="1" fillId="0" borderId="7" xfId="0" applyFont="1" applyBorder="1" applyAlignment="1">
      <alignment horizontal="right"/>
    </xf>
    <xf numFmtId="0" fontId="4" fillId="0" borderId="12" xfId="0" applyFont="1" applyBorder="1"/>
    <xf numFmtId="0" fontId="4" fillId="0" borderId="13" xfId="0" applyFont="1" applyBorder="1"/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/>
    </xf>
    <xf numFmtId="0" fontId="6" fillId="2" borderId="5" xfId="0" applyFont="1" applyFill="1" applyBorder="1"/>
    <xf numFmtId="0" fontId="6" fillId="2" borderId="0" xfId="0" applyFont="1" applyFill="1"/>
    <xf numFmtId="0" fontId="6" fillId="2" borderId="5" xfId="0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2" borderId="5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2" fontId="1" fillId="0" borderId="5" xfId="0" applyNumberFormat="1" applyFont="1" applyBorder="1"/>
    <xf numFmtId="3" fontId="0" fillId="4" borderId="0" xfId="0" applyNumberFormat="1" applyFill="1"/>
    <xf numFmtId="3" fontId="0" fillId="0" borderId="9" xfId="0" applyNumberFormat="1" applyBorder="1"/>
    <xf numFmtId="0" fontId="6" fillId="0" borderId="5" xfId="0" applyFont="1" applyBorder="1"/>
    <xf numFmtId="3" fontId="0" fillId="0" borderId="5" xfId="0" applyNumberFormat="1" applyBorder="1"/>
    <xf numFmtId="0" fontId="1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3" fontId="7" fillId="0" borderId="14" xfId="0" applyNumberFormat="1" applyFont="1" applyBorder="1"/>
    <xf numFmtId="0" fontId="0" fillId="0" borderId="15" xfId="0" applyBorder="1"/>
    <xf numFmtId="3" fontId="7" fillId="0" borderId="0" xfId="0" applyNumberFormat="1" applyFont="1"/>
    <xf numFmtId="3" fontId="7" fillId="0" borderId="16" xfId="0" applyNumberFormat="1" applyFont="1" applyBorder="1"/>
    <xf numFmtId="0" fontId="0" fillId="0" borderId="13" xfId="0" applyBorder="1"/>
    <xf numFmtId="3" fontId="1" fillId="0" borderId="0" xfId="0" applyNumberFormat="1" applyFont="1"/>
    <xf numFmtId="4" fontId="0" fillId="0" borderId="0" xfId="0" applyNumberFormat="1"/>
    <xf numFmtId="0" fontId="1" fillId="0" borderId="13" xfId="0" applyFont="1" applyBorder="1" applyAlignment="1">
      <alignment horizontal="right"/>
    </xf>
    <xf numFmtId="0" fontId="1" fillId="0" borderId="0" xfId="0" applyFont="1" applyAlignment="1">
      <alignment horizontal="right"/>
    </xf>
    <xf numFmtId="3" fontId="0" fillId="0" borderId="13" xfId="0" applyNumberFormat="1" applyBorder="1"/>
    <xf numFmtId="3" fontId="8" fillId="0" borderId="0" xfId="0" applyNumberFormat="1" applyFont="1"/>
    <xf numFmtId="3" fontId="4" fillId="0" borderId="0" xfId="0" applyNumberFormat="1" applyFont="1"/>
    <xf numFmtId="0" fontId="8" fillId="0" borderId="5" xfId="0" applyFont="1" applyBorder="1"/>
    <xf numFmtId="3" fontId="0" fillId="4" borderId="5" xfId="0" applyNumberFormat="1" applyFill="1" applyBorder="1"/>
    <xf numFmtId="0" fontId="10" fillId="0" borderId="0" xfId="0" applyFont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0" fontId="0" fillId="0" borderId="3" xfId="0" applyBorder="1"/>
    <xf numFmtId="0" fontId="0" fillId="0" borderId="9" xfId="0" applyBorder="1"/>
    <xf numFmtId="0" fontId="1" fillId="0" borderId="6" xfId="0" applyFont="1" applyBorder="1"/>
    <xf numFmtId="0" fontId="0" fillId="0" borderId="4" xfId="0" applyBorder="1" applyAlignment="1">
      <alignment wrapText="1"/>
    </xf>
    <xf numFmtId="0" fontId="5" fillId="0" borderId="5" xfId="0" applyFont="1" applyBorder="1"/>
    <xf numFmtId="10" fontId="5" fillId="0" borderId="0" xfId="0" applyNumberFormat="1" applyFont="1"/>
    <xf numFmtId="0" fontId="4" fillId="0" borderId="8" xfId="0" applyFont="1" applyBorder="1"/>
    <xf numFmtId="0" fontId="14" fillId="0" borderId="0" xfId="0" applyFont="1"/>
    <xf numFmtId="0" fontId="8" fillId="0" borderId="0" xfId="0" applyFont="1" applyAlignment="1">
      <alignment wrapText="1"/>
    </xf>
    <xf numFmtId="0" fontId="0" fillId="0" borderId="12" xfId="0" applyBorder="1"/>
    <xf numFmtId="3" fontId="0" fillId="0" borderId="12" xfId="0" applyNumberFormat="1" applyBorder="1"/>
    <xf numFmtId="0" fontId="1" fillId="0" borderId="13" xfId="0" applyFont="1" applyBorder="1"/>
    <xf numFmtId="164" fontId="2" fillId="5" borderId="3" xfId="0" applyNumberFormat="1" applyFont="1" applyFill="1" applyBorder="1"/>
    <xf numFmtId="164" fontId="2" fillId="5" borderId="2" xfId="0" applyNumberFormat="1" applyFont="1" applyFill="1" applyBorder="1"/>
    <xf numFmtId="164" fontId="2" fillId="5" borderId="1" xfId="0" applyNumberFormat="1" applyFont="1" applyFill="1" applyBorder="1"/>
    <xf numFmtId="0" fontId="0" fillId="3" borderId="3" xfId="0" applyFill="1" applyBorder="1"/>
    <xf numFmtId="0" fontId="0" fillId="0" borderId="0" xfId="0" applyAlignment="1">
      <alignment wrapText="1"/>
    </xf>
    <xf numFmtId="0" fontId="0" fillId="5" borderId="3" xfId="0" applyFill="1" applyBorder="1"/>
    <xf numFmtId="0" fontId="0" fillId="5" borderId="2" xfId="0" applyFill="1" applyBorder="1"/>
    <xf numFmtId="0" fontId="4" fillId="5" borderId="1" xfId="0" applyFont="1" applyFill="1" applyBorder="1"/>
    <xf numFmtId="3" fontId="6" fillId="5" borderId="0" xfId="0" applyNumberFormat="1" applyFont="1" applyFill="1"/>
    <xf numFmtId="0" fontId="6" fillId="5" borderId="0" xfId="0" applyFont="1" applyFill="1"/>
    <xf numFmtId="3" fontId="0" fillId="0" borderId="16" xfId="0" applyNumberFormat="1" applyBorder="1"/>
    <xf numFmtId="0" fontId="1" fillId="0" borderId="12" xfId="0" applyFont="1" applyBorder="1"/>
    <xf numFmtId="3" fontId="6" fillId="5" borderId="5" xfId="0" applyNumberFormat="1" applyFont="1" applyFill="1" applyBorder="1" applyAlignment="1">
      <alignment horizontal="right"/>
    </xf>
    <xf numFmtId="3" fontId="6" fillId="5" borderId="0" xfId="0" applyNumberFormat="1" applyFont="1" applyFill="1" applyAlignment="1">
      <alignment horizontal="right"/>
    </xf>
    <xf numFmtId="0" fontId="6" fillId="5" borderId="5" xfId="0" applyFont="1" applyFill="1" applyBorder="1" applyAlignment="1">
      <alignment horizontal="right"/>
    </xf>
    <xf numFmtId="0" fontId="6" fillId="5" borderId="5" xfId="0" applyFont="1" applyFill="1" applyBorder="1"/>
    <xf numFmtId="0" fontId="0" fillId="5" borderId="1" xfId="0" applyFill="1" applyBorder="1"/>
    <xf numFmtId="0" fontId="16" fillId="0" borderId="0" xfId="0" applyFont="1"/>
    <xf numFmtId="0" fontId="0" fillId="6" borderId="1" xfId="0" applyFill="1" applyBorder="1"/>
    <xf numFmtId="0" fontId="0" fillId="6" borderId="2" xfId="0" applyFill="1" applyBorder="1"/>
    <xf numFmtId="0" fontId="6" fillId="6" borderId="5" xfId="0" applyFont="1" applyFill="1" applyBorder="1"/>
    <xf numFmtId="0" fontId="6" fillId="6" borderId="0" xfId="0" applyFont="1" applyFill="1"/>
    <xf numFmtId="0" fontId="6" fillId="6" borderId="5" xfId="0" applyFont="1" applyFill="1" applyBorder="1" applyAlignment="1">
      <alignment horizontal="right"/>
    </xf>
    <xf numFmtId="3" fontId="6" fillId="6" borderId="0" xfId="0" applyNumberFormat="1" applyFont="1" applyFill="1" applyAlignment="1">
      <alignment horizontal="right"/>
    </xf>
    <xf numFmtId="3" fontId="6" fillId="6" borderId="5" xfId="0" applyNumberFormat="1" applyFont="1" applyFill="1" applyBorder="1" applyAlignment="1">
      <alignment horizontal="right"/>
    </xf>
    <xf numFmtId="3" fontId="6" fillId="6" borderId="0" xfId="0" applyNumberFormat="1" applyFont="1" applyFill="1"/>
    <xf numFmtId="0" fontId="4" fillId="7" borderId="1" xfId="0" applyFont="1" applyFill="1" applyBorder="1"/>
    <xf numFmtId="0" fontId="0" fillId="7" borderId="2" xfId="0" applyFill="1" applyBorder="1"/>
    <xf numFmtId="0" fontId="0" fillId="7" borderId="3" xfId="0" applyFill="1" applyBorder="1"/>
    <xf numFmtId="164" fontId="2" fillId="7" borderId="1" xfId="0" applyNumberFormat="1" applyFont="1" applyFill="1" applyBorder="1"/>
    <xf numFmtId="164" fontId="2" fillId="7" borderId="2" xfId="0" applyNumberFormat="1" applyFont="1" applyFill="1" applyBorder="1"/>
    <xf numFmtId="164" fontId="2" fillId="7" borderId="3" xfId="0" applyNumberFormat="1" applyFont="1" applyFill="1" applyBorder="1"/>
    <xf numFmtId="0" fontId="1" fillId="3" borderId="4" xfId="0" applyFont="1" applyFill="1" applyBorder="1"/>
    <xf numFmtId="0" fontId="0" fillId="3" borderId="4" xfId="0" applyFill="1" applyBorder="1"/>
    <xf numFmtId="0" fontId="0" fillId="0" borderId="4" xfId="0" applyBorder="1"/>
    <xf numFmtId="0" fontId="0" fillId="3" borderId="4" xfId="0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1" fillId="0" borderId="0" xfId="0" applyFont="1" applyAlignment="1">
      <alignment wrapText="1"/>
    </xf>
    <xf numFmtId="0" fontId="0" fillId="0" borderId="0" xfId="0"/>
    <xf numFmtId="0" fontId="0" fillId="0" borderId="4" xfId="0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1" xfId="0" applyFont="1" applyFill="1" applyBorder="1" applyAlignment="1">
      <alignment horizontal="left"/>
    </xf>
    <xf numFmtId="0" fontId="4" fillId="7" borderId="1" xfId="0" applyFont="1" applyFill="1" applyBorder="1"/>
    <xf numFmtId="0" fontId="4" fillId="7" borderId="2" xfId="0" applyFont="1" applyFill="1" applyBorder="1"/>
    <xf numFmtId="0" fontId="4" fillId="7" borderId="3" xfId="0" applyFont="1" applyFill="1" applyBorder="1"/>
    <xf numFmtId="0" fontId="4" fillId="7" borderId="1" xfId="0" applyFont="1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0" fillId="5" borderId="2" xfId="0" applyFill="1" applyBorder="1" applyAlignment="1">
      <alignment horizontal="left"/>
    </xf>
    <xf numFmtId="0" fontId="4" fillId="6" borderId="1" xfId="0" applyFont="1" applyFill="1" applyBorder="1" applyAlignment="1">
      <alignment horizontal="left" wrapText="1"/>
    </xf>
    <xf numFmtId="0" fontId="0" fillId="6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O24"/>
  <sheetViews>
    <sheetView tabSelected="1" workbookViewId="0">
      <selection activeCell="B18" sqref="B18"/>
    </sheetView>
  </sheetViews>
  <sheetFormatPr defaultRowHeight="12.75" x14ac:dyDescent="0.2"/>
  <cols>
    <col min="1" max="1" width="32" customWidth="1"/>
    <col min="2" max="2" width="14.7109375" customWidth="1"/>
    <col min="3" max="3" width="14.42578125" customWidth="1"/>
    <col min="4" max="4" width="10.140625" customWidth="1"/>
    <col min="5" max="5" width="11.42578125" customWidth="1"/>
    <col min="6" max="6" width="10.85546875" customWidth="1"/>
    <col min="7" max="7" width="11.7109375" customWidth="1"/>
    <col min="8" max="8" width="10.28515625" customWidth="1"/>
    <col min="9" max="9" width="10" customWidth="1"/>
    <col min="10" max="10" width="11.85546875" customWidth="1"/>
    <col min="11" max="11" width="8.42578125" customWidth="1"/>
    <col min="14" max="14" width="26.42578125" customWidth="1"/>
  </cols>
  <sheetData>
    <row r="1" spans="1:15" ht="20.100000000000001" customHeight="1" x14ac:dyDescent="0.25">
      <c r="A1" s="1" t="s">
        <v>66</v>
      </c>
      <c r="F1" s="2"/>
      <c r="H1" s="2"/>
    </row>
    <row r="2" spans="1:15" ht="18.600000000000001" customHeight="1" x14ac:dyDescent="0.2">
      <c r="A2" s="69" t="s">
        <v>74</v>
      </c>
      <c r="F2" s="2"/>
      <c r="N2" s="80"/>
      <c r="O2" s="25"/>
    </row>
    <row r="3" spans="1:15" ht="23.45" customHeight="1" x14ac:dyDescent="0.2">
      <c r="A3" s="3"/>
      <c r="N3" s="25"/>
      <c r="O3" s="25"/>
    </row>
    <row r="4" spans="1:15" ht="16.149999999999999" customHeight="1" x14ac:dyDescent="0.2">
      <c r="A4" s="4" t="s">
        <v>0</v>
      </c>
      <c r="B4" s="5"/>
      <c r="C4" s="6"/>
      <c r="N4" s="81"/>
      <c r="O4" s="25"/>
    </row>
    <row r="5" spans="1:15" ht="15.6" customHeight="1" x14ac:dyDescent="0.2">
      <c r="A5" s="7" t="s">
        <v>64</v>
      </c>
      <c r="B5" s="120"/>
      <c r="C5" s="120"/>
      <c r="E5" s="8"/>
      <c r="F5" s="9" t="s">
        <v>1</v>
      </c>
      <c r="N5" s="25"/>
      <c r="O5" s="25"/>
    </row>
    <row r="6" spans="1:15" x14ac:dyDescent="0.2">
      <c r="A6" s="7" t="s">
        <v>2</v>
      </c>
      <c r="B6" s="121"/>
      <c r="C6" s="120"/>
      <c r="G6" s="10"/>
      <c r="N6" s="25"/>
      <c r="O6" s="25"/>
    </row>
    <row r="7" spans="1:15" x14ac:dyDescent="0.2">
      <c r="A7" s="11" t="s">
        <v>65</v>
      </c>
      <c r="B7" s="121"/>
      <c r="C7" s="120"/>
      <c r="N7" s="25"/>
      <c r="O7" s="25"/>
    </row>
    <row r="8" spans="1:15" x14ac:dyDescent="0.2">
      <c r="A8" s="12" t="s">
        <v>4</v>
      </c>
      <c r="B8" s="121"/>
      <c r="C8" s="120"/>
      <c r="N8" s="25"/>
      <c r="O8" s="25"/>
    </row>
    <row r="9" spans="1:15" x14ac:dyDescent="0.2">
      <c r="A9" s="7" t="s">
        <v>5</v>
      </c>
      <c r="B9" s="13">
        <v>0</v>
      </c>
      <c r="C9" s="14"/>
    </row>
    <row r="10" spans="1:15" x14ac:dyDescent="0.2">
      <c r="A10" s="12" t="s">
        <v>62</v>
      </c>
      <c r="B10" s="15">
        <v>0</v>
      </c>
      <c r="C10" s="14"/>
    </row>
    <row r="11" spans="1:15" ht="18.600000000000001" customHeight="1" x14ac:dyDescent="0.2"/>
    <row r="12" spans="1:15" ht="16.149999999999999" customHeight="1" x14ac:dyDescent="0.2">
      <c r="A12" s="122" t="s">
        <v>46</v>
      </c>
      <c r="B12" s="123"/>
      <c r="C12" s="124"/>
      <c r="D12" s="128" t="s">
        <v>54</v>
      </c>
      <c r="E12" s="129"/>
      <c r="F12" s="129"/>
      <c r="G12" s="129"/>
      <c r="H12" s="129"/>
      <c r="I12" s="129"/>
      <c r="J12" s="130"/>
    </row>
    <row r="13" spans="1:15" ht="81" customHeight="1" x14ac:dyDescent="0.2">
      <c r="A13" s="12"/>
      <c r="B13" s="76" t="s">
        <v>75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5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5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5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2" ht="15" customHeight="1" x14ac:dyDescent="0.2">
      <c r="A17" s="7" t="s">
        <v>6</v>
      </c>
      <c r="B17" s="19">
        <v>0</v>
      </c>
      <c r="C17" s="7"/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</row>
    <row r="18" spans="1:12" ht="25.5" customHeight="1" x14ac:dyDescent="0.2">
      <c r="A18" s="2"/>
      <c r="E18" s="53"/>
      <c r="L18" s="24"/>
    </row>
    <row r="19" spans="1:12" ht="18.75" customHeight="1" x14ac:dyDescent="0.25">
      <c r="A19" s="9"/>
      <c r="B19" s="70" t="s">
        <v>47</v>
      </c>
      <c r="C19" s="71"/>
      <c r="D19" s="72">
        <f>+'1a. Kalkyl - Fylls INTE i '!F26</f>
        <v>0</v>
      </c>
      <c r="E19" s="25" t="s">
        <v>7</v>
      </c>
      <c r="L19" s="24"/>
    </row>
    <row r="20" spans="1:12" ht="24" customHeight="1" x14ac:dyDescent="0.2"/>
    <row r="21" spans="1:12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2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2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2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B24:F24"/>
    <mergeCell ref="B5:C5"/>
    <mergeCell ref="B6:C6"/>
    <mergeCell ref="B7:C7"/>
    <mergeCell ref="B8:C8"/>
    <mergeCell ref="A12:C12"/>
    <mergeCell ref="A21:G21"/>
    <mergeCell ref="B22:F22"/>
    <mergeCell ref="B23:F23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A161-078D-43D9-82D0-75B89CE3CB1D}">
  <sheetPr>
    <tabColor theme="4" tint="0.59999389629810485"/>
  </sheetPr>
  <dimension ref="A1:M24"/>
  <sheetViews>
    <sheetView workbookViewId="0">
      <selection activeCell="E11" sqref="E11"/>
    </sheetView>
  </sheetViews>
  <sheetFormatPr defaultRowHeight="12.75" x14ac:dyDescent="0.2"/>
  <cols>
    <col min="1" max="1" width="31.28515625" customWidth="1"/>
    <col min="2" max="2" width="14.7109375" customWidth="1"/>
    <col min="3" max="3" width="14.42578125" customWidth="1"/>
    <col min="4" max="5" width="11.42578125" customWidth="1"/>
    <col min="6" max="6" width="11.140625" customWidth="1"/>
    <col min="7" max="7" width="11.85546875" customWidth="1"/>
    <col min="8" max="8" width="10.140625" customWidth="1"/>
    <col min="9" max="9" width="10" customWidth="1"/>
    <col min="10" max="10" width="10.5703125" customWidth="1"/>
    <col min="13" max="13" width="26.42578125" customWidth="1"/>
  </cols>
  <sheetData>
    <row r="1" spans="1:13" ht="18.600000000000001" customHeight="1" x14ac:dyDescent="0.25">
      <c r="A1" s="1" t="s">
        <v>68</v>
      </c>
      <c r="F1" s="2"/>
      <c r="H1" s="2"/>
    </row>
    <row r="2" spans="1:13" ht="18.600000000000001" customHeight="1" x14ac:dyDescent="0.2">
      <c r="A2" s="69" t="s">
        <v>74</v>
      </c>
      <c r="F2" s="2"/>
      <c r="M2" s="3"/>
    </row>
    <row r="3" spans="1:13" ht="18.95" customHeight="1" x14ac:dyDescent="0.2">
      <c r="A3" s="3"/>
    </row>
    <row r="4" spans="1:13" ht="16.149999999999999" customHeight="1" x14ac:dyDescent="0.2">
      <c r="A4" s="92" t="s">
        <v>0</v>
      </c>
      <c r="B4" s="91"/>
      <c r="C4" s="90"/>
      <c r="M4" s="89"/>
    </row>
    <row r="5" spans="1:13" ht="15.6" customHeight="1" x14ac:dyDescent="0.2">
      <c r="A5" s="7" t="s">
        <v>64</v>
      </c>
      <c r="B5" s="120"/>
      <c r="C5" s="120"/>
      <c r="E5" s="8"/>
      <c r="F5" s="9" t="s">
        <v>1</v>
      </c>
    </row>
    <row r="6" spans="1:13" x14ac:dyDescent="0.2">
      <c r="A6" s="7" t="s">
        <v>2</v>
      </c>
      <c r="B6" s="120"/>
      <c r="C6" s="120"/>
      <c r="G6" s="10"/>
    </row>
    <row r="7" spans="1:13" x14ac:dyDescent="0.2">
      <c r="A7" s="11" t="s">
        <v>65</v>
      </c>
      <c r="B7" s="120"/>
      <c r="C7" s="120"/>
    </row>
    <row r="8" spans="1:13" x14ac:dyDescent="0.2">
      <c r="A8" s="12" t="s">
        <v>4</v>
      </c>
      <c r="B8" s="120"/>
      <c r="C8" s="120"/>
    </row>
    <row r="9" spans="1:13" x14ac:dyDescent="0.2">
      <c r="A9" s="7" t="s">
        <v>5</v>
      </c>
      <c r="B9" s="13">
        <v>0</v>
      </c>
      <c r="C9" s="14"/>
    </row>
    <row r="10" spans="1:13" x14ac:dyDescent="0.2">
      <c r="A10" s="12" t="s">
        <v>62</v>
      </c>
      <c r="B10" s="15">
        <v>0</v>
      </c>
      <c r="C10" s="14"/>
    </row>
    <row r="11" spans="1:13" ht="18.600000000000001" customHeight="1" x14ac:dyDescent="0.2"/>
    <row r="12" spans="1:13" ht="16.149999999999999" customHeight="1" x14ac:dyDescent="0.2">
      <c r="A12" s="131" t="s">
        <v>46</v>
      </c>
      <c r="B12" s="132"/>
      <c r="C12" s="133"/>
      <c r="D12" s="134" t="s">
        <v>54</v>
      </c>
      <c r="E12" s="129"/>
      <c r="F12" s="129"/>
      <c r="G12" s="129"/>
      <c r="H12" s="129"/>
      <c r="I12" s="129"/>
      <c r="J12" s="130"/>
    </row>
    <row r="13" spans="1:13" ht="81" customHeight="1" x14ac:dyDescent="0.2">
      <c r="A13" s="12"/>
      <c r="B13" s="76" t="s">
        <v>75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3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3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3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1" ht="15" customHeight="1" x14ac:dyDescent="0.2">
      <c r="A17" s="7" t="s">
        <v>6</v>
      </c>
      <c r="B17" s="19">
        <v>0</v>
      </c>
      <c r="C17" s="7"/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1" ht="25.5" customHeight="1" x14ac:dyDescent="0.2">
      <c r="A18" s="2"/>
      <c r="E18" s="53"/>
      <c r="K18" s="24"/>
    </row>
    <row r="19" spans="1:11" ht="18.75" customHeight="1" x14ac:dyDescent="0.25">
      <c r="A19" s="9"/>
      <c r="B19" s="87" t="s">
        <v>47</v>
      </c>
      <c r="C19" s="86"/>
      <c r="D19" s="85">
        <f>+'2a. Kalkyl - Fylls INTE i '!F26</f>
        <v>0</v>
      </c>
      <c r="E19" s="25" t="s">
        <v>7</v>
      </c>
      <c r="K19" s="24"/>
    </row>
    <row r="20" spans="1:11" ht="24" customHeight="1" x14ac:dyDescent="0.2"/>
    <row r="21" spans="1:11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1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1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1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B5:C5"/>
    <mergeCell ref="B6:C6"/>
    <mergeCell ref="B7:C7"/>
    <mergeCell ref="B8:C8"/>
    <mergeCell ref="A21:G21"/>
    <mergeCell ref="B22:F22"/>
    <mergeCell ref="B23:F23"/>
    <mergeCell ref="B24:F24"/>
    <mergeCell ref="A12:C12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3535-EF44-44AF-A550-EF6650C8DC29}">
  <sheetPr>
    <tabColor theme="9" tint="0.59999389629810485"/>
  </sheetPr>
  <dimension ref="A1:M24"/>
  <sheetViews>
    <sheetView workbookViewId="0">
      <selection activeCell="L18" sqref="L18"/>
    </sheetView>
  </sheetViews>
  <sheetFormatPr defaultRowHeight="12.75" x14ac:dyDescent="0.2"/>
  <cols>
    <col min="1" max="1" width="31.28515625" customWidth="1"/>
    <col min="2" max="2" width="14.7109375" customWidth="1"/>
    <col min="3" max="3" width="14.42578125" customWidth="1"/>
    <col min="4" max="5" width="11.42578125" customWidth="1"/>
    <col min="6" max="6" width="11.140625" customWidth="1"/>
    <col min="7" max="7" width="11.85546875" customWidth="1"/>
    <col min="8" max="8" width="10.140625" customWidth="1"/>
    <col min="9" max="9" width="10" customWidth="1"/>
    <col min="10" max="10" width="10.5703125" customWidth="1"/>
    <col min="13" max="13" width="26.42578125" customWidth="1"/>
  </cols>
  <sheetData>
    <row r="1" spans="1:13" ht="18.600000000000001" customHeight="1" x14ac:dyDescent="0.25">
      <c r="A1" s="1" t="s">
        <v>73</v>
      </c>
      <c r="F1" s="2"/>
      <c r="H1" s="2"/>
    </row>
    <row r="2" spans="1:13" ht="18.600000000000001" customHeight="1" x14ac:dyDescent="0.2">
      <c r="A2" s="69" t="s">
        <v>74</v>
      </c>
      <c r="F2" s="2"/>
      <c r="M2" s="3"/>
    </row>
    <row r="3" spans="1:13" ht="18.95" customHeight="1" x14ac:dyDescent="0.2">
      <c r="A3" s="3"/>
    </row>
    <row r="4" spans="1:13" ht="16.149999999999999" customHeight="1" x14ac:dyDescent="0.2">
      <c r="A4" s="111" t="s">
        <v>0</v>
      </c>
      <c r="B4" s="112"/>
      <c r="C4" s="113"/>
      <c r="M4" s="89"/>
    </row>
    <row r="5" spans="1:13" ht="15.6" customHeight="1" x14ac:dyDescent="0.2">
      <c r="A5" s="7" t="s">
        <v>64</v>
      </c>
      <c r="B5" s="120"/>
      <c r="C5" s="120"/>
      <c r="E5" s="8"/>
      <c r="F5" s="9" t="s">
        <v>1</v>
      </c>
    </row>
    <row r="6" spans="1:13" x14ac:dyDescent="0.2">
      <c r="A6" s="7" t="s">
        <v>2</v>
      </c>
      <c r="B6" s="120"/>
      <c r="C6" s="120"/>
      <c r="G6" s="10"/>
    </row>
    <row r="7" spans="1:13" x14ac:dyDescent="0.2">
      <c r="A7" s="11" t="s">
        <v>65</v>
      </c>
      <c r="B7" s="120"/>
      <c r="C7" s="120"/>
    </row>
    <row r="8" spans="1:13" x14ac:dyDescent="0.2">
      <c r="A8" s="12" t="s">
        <v>4</v>
      </c>
      <c r="B8" s="120"/>
      <c r="C8" s="120"/>
    </row>
    <row r="9" spans="1:13" x14ac:dyDescent="0.2">
      <c r="A9" s="7" t="s">
        <v>5</v>
      </c>
      <c r="B9" s="13">
        <v>0</v>
      </c>
      <c r="C9" s="14"/>
    </row>
    <row r="10" spans="1:13" x14ac:dyDescent="0.2">
      <c r="A10" s="12" t="s">
        <v>62</v>
      </c>
      <c r="B10" s="15">
        <v>0</v>
      </c>
      <c r="C10" s="14"/>
    </row>
    <row r="11" spans="1:13" ht="18.600000000000001" customHeight="1" x14ac:dyDescent="0.2"/>
    <row r="12" spans="1:13" ht="16.149999999999999" customHeight="1" x14ac:dyDescent="0.2">
      <c r="A12" s="135" t="s">
        <v>46</v>
      </c>
      <c r="B12" s="136"/>
      <c r="C12" s="137"/>
      <c r="D12" s="138" t="s">
        <v>54</v>
      </c>
      <c r="E12" s="139"/>
      <c r="F12" s="139"/>
      <c r="G12" s="139"/>
      <c r="H12" s="139"/>
      <c r="I12" s="139"/>
      <c r="J12" s="140"/>
    </row>
    <row r="13" spans="1:13" ht="81" customHeight="1" x14ac:dyDescent="0.2">
      <c r="A13" s="12"/>
      <c r="B13" s="76" t="s">
        <v>75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3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3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3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1" ht="15" customHeight="1" x14ac:dyDescent="0.2">
      <c r="A17" s="7" t="s">
        <v>6</v>
      </c>
      <c r="B17" s="19">
        <v>0</v>
      </c>
      <c r="C17" s="7"/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1" ht="25.5" customHeight="1" x14ac:dyDescent="0.2">
      <c r="A18" s="2"/>
      <c r="E18" s="53"/>
      <c r="K18" s="24"/>
    </row>
    <row r="19" spans="1:11" ht="18.75" customHeight="1" x14ac:dyDescent="0.25">
      <c r="A19" s="9"/>
      <c r="B19" s="114" t="s">
        <v>47</v>
      </c>
      <c r="C19" s="115"/>
      <c r="D19" s="116">
        <f>+'3a. Kalkyl - Fylls INTE i '!F26</f>
        <v>0</v>
      </c>
      <c r="E19" s="25" t="s">
        <v>7</v>
      </c>
      <c r="K19" s="24"/>
    </row>
    <row r="20" spans="1:11" ht="24" customHeight="1" x14ac:dyDescent="0.2"/>
    <row r="21" spans="1:11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1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1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1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A21:G21"/>
    <mergeCell ref="B22:F22"/>
    <mergeCell ref="B23:F23"/>
    <mergeCell ref="B24:F24"/>
    <mergeCell ref="B5:C5"/>
    <mergeCell ref="B6:C6"/>
    <mergeCell ref="B7:C7"/>
    <mergeCell ref="B8:C8"/>
    <mergeCell ref="A12:C12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I35"/>
  <sheetViews>
    <sheetView workbookViewId="0">
      <selection activeCell="H7" sqref="H7"/>
    </sheetView>
  </sheetViews>
  <sheetFormatPr defaultRowHeight="12.75" x14ac:dyDescent="0.2"/>
  <cols>
    <col min="1" max="1" width="25.7109375" customWidth="1"/>
    <col min="2" max="2" width="34.42578125" customWidth="1"/>
    <col min="3" max="3" width="12.85546875" customWidth="1"/>
    <col min="4" max="4" width="13" customWidth="1"/>
    <col min="5" max="5" width="10.85546875" customWidth="1"/>
    <col min="6" max="6" width="19.42578125" customWidth="1"/>
  </cols>
  <sheetData>
    <row r="1" spans="1:9" ht="15.6" customHeight="1" x14ac:dyDescent="0.25">
      <c r="A1" s="1" t="s">
        <v>72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>
        <f>+'Månadsrapport 1'!B5:C5</f>
        <v>0</v>
      </c>
      <c r="C3" s="25"/>
    </row>
    <row r="4" spans="1:9" x14ac:dyDescent="0.2">
      <c r="A4" s="7" t="s">
        <v>10</v>
      </c>
      <c r="B4" s="7">
        <f>+'Månadsrapport 1'!B8:C8</f>
        <v>0</v>
      </c>
      <c r="C4" s="3"/>
    </row>
    <row r="5" spans="1:9" x14ac:dyDescent="0.2">
      <c r="A5" s="7" t="s">
        <v>2</v>
      </c>
      <c r="B5" s="7">
        <f>+'Månadsrapport 1'!B6:C6</f>
        <v>0</v>
      </c>
      <c r="C5" s="3"/>
      <c r="D5" s="78"/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26"/>
      <c r="B7" s="5"/>
      <c r="C7" s="141" t="s">
        <v>11</v>
      </c>
      <c r="D7" s="142"/>
      <c r="E7" s="141" t="s">
        <v>12</v>
      </c>
      <c r="F7" s="143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31" t="s">
        <v>14</v>
      </c>
      <c r="G8" s="27"/>
    </row>
    <row r="9" spans="1:9" ht="13.5" thickBot="1" x14ac:dyDescent="0.25">
      <c r="A9" s="33" t="s">
        <v>76</v>
      </c>
      <c r="B9" s="32"/>
      <c r="C9" s="33"/>
      <c r="D9" s="34">
        <f>-D8/20</f>
        <v>-3050</v>
      </c>
      <c r="E9" s="35"/>
      <c r="F9" s="36" t="s">
        <v>14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41" t="s">
        <v>19</v>
      </c>
      <c r="B11" s="42"/>
      <c r="C11" s="43"/>
      <c r="D11" s="44">
        <f>+D8</f>
        <v>61000</v>
      </c>
      <c r="E11" s="45"/>
      <c r="F11" s="46">
        <f>+B32</f>
        <v>0</v>
      </c>
      <c r="G11" s="27"/>
    </row>
    <row r="12" spans="1:9" x14ac:dyDescent="0.2">
      <c r="A12" s="11" t="s">
        <v>20</v>
      </c>
      <c r="B12" s="10" t="s">
        <v>21</v>
      </c>
      <c r="C12" s="47">
        <f>1-'Månadsrapport 1'!B10</f>
        <v>1</v>
      </c>
      <c r="D12" s="24">
        <f>-D11*C12</f>
        <v>-61000</v>
      </c>
      <c r="E12" s="47">
        <f>1-'Månadsrapport 1'!B10</f>
        <v>1</v>
      </c>
      <c r="F12" s="24">
        <f>-F11*E12</f>
        <v>0</v>
      </c>
      <c r="G12" s="27"/>
    </row>
    <row r="13" spans="1:9" x14ac:dyDescent="0.2">
      <c r="A13" s="11" t="s">
        <v>3</v>
      </c>
      <c r="B13" s="10" t="s">
        <v>22</v>
      </c>
      <c r="C13" s="27">
        <f>+'Månadsrapport 1'!B17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0" t="s">
        <v>23</v>
      </c>
      <c r="B14" s="10" t="s">
        <v>22</v>
      </c>
      <c r="C14" s="68"/>
      <c r="D14" s="48"/>
      <c r="E14" s="51">
        <f>+'Månadsrapport 1'!B15</f>
        <v>0</v>
      </c>
      <c r="F14" s="24">
        <f>+E14*($B$33*(1-$E$12))</f>
        <v>0</v>
      </c>
      <c r="G14" s="27"/>
    </row>
    <row r="15" spans="1:9" x14ac:dyDescent="0.2">
      <c r="A15" s="59" t="s">
        <v>48</v>
      </c>
      <c r="B15" s="59" t="s">
        <v>49</v>
      </c>
      <c r="C15" s="82">
        <f>+'Månadsrapport 1'!C15</f>
        <v>0</v>
      </c>
      <c r="D15" s="64">
        <f>+D9*C15*(1-C12)</f>
        <v>0</v>
      </c>
      <c r="E15" s="83">
        <f>+'Månadsrapport 1'!C15</f>
        <v>0</v>
      </c>
      <c r="F15" s="49">
        <f>+B33*E15*(1-E12)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1'!D15</f>
        <v>0</v>
      </c>
      <c r="D17" s="24">
        <f>+C17*($D$9*(1-$C$12))</f>
        <v>0</v>
      </c>
      <c r="E17" s="51">
        <f>+'Månadsrapport 1'!D17</f>
        <v>0</v>
      </c>
      <c r="F17" s="24">
        <f>+E17*($B$33*(1-$E$12))</f>
        <v>0</v>
      </c>
      <c r="G17" s="27"/>
    </row>
    <row r="18" spans="1:7" x14ac:dyDescent="0.2">
      <c r="A18" s="11" t="s">
        <v>27</v>
      </c>
      <c r="B18" s="10" t="s">
        <v>26</v>
      </c>
      <c r="C18" s="27">
        <f>+'Månadsrapport 1'!E15</f>
        <v>0</v>
      </c>
      <c r="D18" s="24">
        <f>+C18*($D$9*(1-$C$12))</f>
        <v>0</v>
      </c>
      <c r="E18" s="51">
        <f>+'Månadsrapport 1'!E17</f>
        <v>0</v>
      </c>
      <c r="F18" s="24">
        <f>+E18*($B$33*(1-$E$12))</f>
        <v>0</v>
      </c>
      <c r="G18" s="27"/>
    </row>
    <row r="19" spans="1:7" x14ac:dyDescent="0.2">
      <c r="A19" s="11" t="s">
        <v>28</v>
      </c>
      <c r="B19" s="10" t="s">
        <v>29</v>
      </c>
      <c r="C19" s="27">
        <f>+'Månadsrapport 1'!F15</f>
        <v>0</v>
      </c>
      <c r="D19" s="48"/>
      <c r="E19" s="51">
        <f>+'Månadsrapport 1'!F17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27">
        <f>+'Månadsrapport 1'!G15</f>
        <v>0</v>
      </c>
      <c r="D20" s="24">
        <f>+C20*($D$9*(1-$C$12))</f>
        <v>0</v>
      </c>
      <c r="E20" s="51">
        <f>+'Månadsrapport 1'!G17</f>
        <v>0</v>
      </c>
      <c r="F20" s="24">
        <f>+E20*($B$33*(1-$E$12))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27">
        <f>+'Månadsrapport 1'!H15</f>
        <v>0</v>
      </c>
      <c r="D21" s="48"/>
      <c r="E21" s="51">
        <f>+'Månadsrapport 1'!H17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27">
        <f>+'Månadsrapport 1'!I15</f>
        <v>0</v>
      </c>
      <c r="D22" s="48"/>
      <c r="E22" s="51">
        <f>+'Månadsrapport 1'!I17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82">
        <f>+'Månadsrapport 1'!J15</f>
        <v>0</v>
      </c>
      <c r="D23" s="49">
        <f>+C23*($D$9*(1-$C$12))</f>
        <v>0</v>
      </c>
      <c r="E23" s="51">
        <f>+'Månadsrapport 1'!J17</f>
        <v>0</v>
      </c>
      <c r="F23" s="24">
        <f>+E23*($B$33*(1-$E$12))</f>
        <v>0</v>
      </c>
      <c r="G23" s="27"/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16.899999999999999" customHeight="1" x14ac:dyDescent="0.2">
      <c r="D26" s="42" t="s">
        <v>39</v>
      </c>
      <c r="E26" s="42"/>
      <c r="F26" s="46">
        <f>+F25+D25</f>
        <v>0</v>
      </c>
    </row>
    <row r="27" spans="1:7" ht="19.899999999999999" customHeight="1" x14ac:dyDescent="0.2">
      <c r="A27" s="38" t="s">
        <v>40</v>
      </c>
      <c r="B27" s="59"/>
      <c r="C27" s="59"/>
      <c r="D27" s="24"/>
      <c r="E27" s="24"/>
      <c r="F27" s="60"/>
      <c r="G27" s="61"/>
    </row>
    <row r="28" spans="1:7" ht="16.149999999999999" customHeight="1" x14ac:dyDescent="0.2">
      <c r="A28" s="38"/>
      <c r="B28" s="62" t="s">
        <v>4</v>
      </c>
      <c r="E28" s="63"/>
    </row>
    <row r="29" spans="1:7" x14ac:dyDescent="0.2">
      <c r="A29" s="52" t="s">
        <v>41</v>
      </c>
      <c r="B29" s="24">
        <f>+'Månadsrapport 1'!B9</f>
        <v>0</v>
      </c>
      <c r="C29" s="25" t="s">
        <v>43</v>
      </c>
      <c r="E29" s="9"/>
    </row>
    <row r="30" spans="1:7" x14ac:dyDescent="0.2">
      <c r="A30" t="s">
        <v>44</v>
      </c>
      <c r="B30" s="24">
        <f>+(B29*(0.00605*31)/12)</f>
        <v>0</v>
      </c>
      <c r="C30" s="25" t="s">
        <v>45</v>
      </c>
      <c r="E30" s="9"/>
    </row>
    <row r="31" spans="1:7" x14ac:dyDescent="0.2">
      <c r="A31" s="59" t="s">
        <v>67</v>
      </c>
      <c r="B31" s="64">
        <f>+((B29+B30)*0.4414)</f>
        <v>0</v>
      </c>
      <c r="E31" s="65"/>
    </row>
    <row r="32" spans="1:7" x14ac:dyDescent="0.2">
      <c r="A32" s="3" t="s">
        <v>42</v>
      </c>
      <c r="B32" s="66">
        <f>SUM(B29:B31)</f>
        <v>0</v>
      </c>
      <c r="E32" s="66"/>
    </row>
    <row r="33" spans="1:5" x14ac:dyDescent="0.2">
      <c r="A33" t="s">
        <v>77</v>
      </c>
      <c r="B33" s="24">
        <f>-B32/20</f>
        <v>0</v>
      </c>
      <c r="E33" s="24"/>
    </row>
    <row r="35" spans="1:5" x14ac:dyDescent="0.2">
      <c r="A35" s="9"/>
    </row>
  </sheetData>
  <sheetProtection algorithmName="SHA-512" hashValue="sCj1zikKikVw9emHkdA1d1rmhcddtJn1iNDOV7NaE3nQS8Wf8sDUHIS6t8lxAm4B/JggG3wzqAQUlEFoh9s9ig==" saltValue="oXbyk8DEKC9x8aVn3v3uuw==" spinCount="100000" sheet="1" objects="1" scenarios="1"/>
  <mergeCells count="2">
    <mergeCell ref="C7:D7"/>
    <mergeCell ref="E7:F7"/>
  </mergeCells>
  <phoneticPr fontId="15" type="noConversion"/>
  <pageMargins left="0.70866141732283472" right="0.11811023622047245" top="0.35433070866141736" bottom="0.15748031496062992" header="0.11811023622047245" footer="0.11811023622047245"/>
  <pageSetup paperSize="9" orientation="landscape" r:id="rId1"/>
  <ignoredErrors>
    <ignoredError sqref="D12:E12 D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2B56-11A5-42DF-A605-6DEFA9E11C9F}">
  <sheetPr>
    <tabColor theme="4" tint="0.59999389629810485"/>
  </sheetPr>
  <dimension ref="A1:I36"/>
  <sheetViews>
    <sheetView workbookViewId="0">
      <selection activeCell="F9" sqref="F9"/>
    </sheetView>
  </sheetViews>
  <sheetFormatPr defaultRowHeight="12.75" x14ac:dyDescent="0.2"/>
  <cols>
    <col min="1" max="1" width="25.7109375" customWidth="1"/>
    <col min="2" max="2" width="34.42578125" customWidth="1"/>
    <col min="3" max="3" width="11" customWidth="1"/>
    <col min="4" max="4" width="13" customWidth="1"/>
    <col min="5" max="5" width="12.85546875" customWidth="1"/>
    <col min="6" max="6" width="16" customWidth="1"/>
  </cols>
  <sheetData>
    <row r="1" spans="1:9" ht="15.6" customHeight="1" x14ac:dyDescent="0.25">
      <c r="A1" s="1" t="s">
        <v>71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 cm="1">
        <f t="array" ref="B3:C3">+'Månadsrapport 2'!B5:C5</f>
        <v>0</v>
      </c>
      <c r="C3" s="102">
        <v>0</v>
      </c>
    </row>
    <row r="4" spans="1:9" ht="15.6" customHeight="1" x14ac:dyDescent="0.2">
      <c r="A4" s="7" t="s">
        <v>10</v>
      </c>
      <c r="B4" s="7" cm="1">
        <f t="array" ref="B4:C4">+'Månadsrapport 2'!B8:C8</f>
        <v>0</v>
      </c>
      <c r="C4" s="102">
        <v>0</v>
      </c>
    </row>
    <row r="5" spans="1:9" ht="13.5" customHeight="1" x14ac:dyDescent="0.2">
      <c r="A5" s="7" t="s">
        <v>2</v>
      </c>
      <c r="B5" s="7" cm="1">
        <f t="array" ref="B5:C5">+'Månadsrapport 2'!B6:C6</f>
        <v>0</v>
      </c>
      <c r="C5" s="102">
        <v>0</v>
      </c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101"/>
      <c r="B7" s="91"/>
      <c r="C7" s="144" t="s">
        <v>11</v>
      </c>
      <c r="D7" s="145"/>
      <c r="E7" s="144" t="s">
        <v>69</v>
      </c>
      <c r="F7" s="145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29">
        <v>89450</v>
      </c>
      <c r="G8" s="27"/>
    </row>
    <row r="9" spans="1:9" ht="15.95" customHeight="1" thickBot="1" x14ac:dyDescent="0.25">
      <c r="A9" s="33" t="s">
        <v>78</v>
      </c>
      <c r="B9" s="32"/>
      <c r="C9" s="33"/>
      <c r="D9" s="34">
        <f>-D8/20</f>
        <v>-3050</v>
      </c>
      <c r="E9" s="35"/>
      <c r="F9" s="34">
        <f>-F8/20</f>
        <v>-4472.5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100" t="s">
        <v>19</v>
      </c>
      <c r="B11" s="94"/>
      <c r="C11" s="99"/>
      <c r="D11" s="98">
        <f>+D8</f>
        <v>61000</v>
      </c>
      <c r="E11" s="97"/>
      <c r="F11" s="93">
        <f>+F8</f>
        <v>89450</v>
      </c>
      <c r="G11" s="27"/>
    </row>
    <row r="12" spans="1:9" x14ac:dyDescent="0.2">
      <c r="A12" s="11" t="s">
        <v>20</v>
      </c>
      <c r="B12" s="10" t="s">
        <v>21</v>
      </c>
      <c r="C12" s="47">
        <f>1-'Månadsrapport 2'!B10</f>
        <v>1</v>
      </c>
      <c r="D12" s="24">
        <f>-D11*C12</f>
        <v>-61000</v>
      </c>
      <c r="E12" s="47">
        <f>1-'Månadsrapport 2'!B10</f>
        <v>1</v>
      </c>
      <c r="F12" s="24">
        <f>-F11*E12</f>
        <v>-89450</v>
      </c>
      <c r="G12" s="27"/>
    </row>
    <row r="13" spans="1:9" x14ac:dyDescent="0.2">
      <c r="A13" s="11" t="s">
        <v>3</v>
      </c>
      <c r="B13" s="10" t="s">
        <v>22</v>
      </c>
      <c r="C13" s="27">
        <f>+'Månadsrapport 2'!B17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1" t="s">
        <v>23</v>
      </c>
      <c r="B14" s="10" t="s">
        <v>22</v>
      </c>
      <c r="C14" s="68"/>
      <c r="D14" s="48"/>
      <c r="E14" s="51">
        <f>+'Månadsrapport 2'!B15</f>
        <v>0</v>
      </c>
      <c r="F14" s="24">
        <f>+E14*($F$9*(1-$E$12))</f>
        <v>0</v>
      </c>
      <c r="G14" s="27"/>
    </row>
    <row r="15" spans="1:9" x14ac:dyDescent="0.2">
      <c r="A15" s="82" t="s">
        <v>48</v>
      </c>
      <c r="B15" s="59" t="s">
        <v>49</v>
      </c>
      <c r="C15" s="82">
        <f>+'Månadsrapport 2'!C15</f>
        <v>0</v>
      </c>
      <c r="D15" s="64">
        <f>+D9*C15*(1-C12)</f>
        <v>0</v>
      </c>
      <c r="E15" s="83">
        <f>+'Månadsrapport 2'!C15</f>
        <v>0</v>
      </c>
      <c r="F15" s="49">
        <f>+F9*E15*(1-E12)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2'!D15</f>
        <v>0</v>
      </c>
      <c r="D17" s="24">
        <f>+C17*($D$9*(1-$C$12))</f>
        <v>0</v>
      </c>
      <c r="E17" s="51">
        <f>+'Månadsrapport 2'!D17</f>
        <v>0</v>
      </c>
      <c r="F17" s="24">
        <f>+E17*($F$9*(1-$E$12))</f>
        <v>0</v>
      </c>
      <c r="G17" s="27"/>
    </row>
    <row r="18" spans="1:7" x14ac:dyDescent="0.2">
      <c r="A18" s="11" t="s">
        <v>27</v>
      </c>
      <c r="B18" s="10" t="s">
        <v>26</v>
      </c>
      <c r="C18" s="11">
        <f>+'Månadsrapport 2'!E15</f>
        <v>0</v>
      </c>
      <c r="D18" s="24">
        <f>+C18*($D$9*(1-$C$12))</f>
        <v>0</v>
      </c>
      <c r="E18" s="51">
        <f>+'Månadsrapport 2'!E17</f>
        <v>0</v>
      </c>
      <c r="F18" s="24">
        <f>+E18*($F$9*(1-$E$12))</f>
        <v>0</v>
      </c>
      <c r="G18" s="27"/>
    </row>
    <row r="19" spans="1:7" x14ac:dyDescent="0.2">
      <c r="A19" s="11" t="s">
        <v>28</v>
      </c>
      <c r="B19" s="10" t="s">
        <v>29</v>
      </c>
      <c r="C19" s="11">
        <f>+'Månadsrapport 2'!F15</f>
        <v>0</v>
      </c>
      <c r="D19" s="48"/>
      <c r="E19" s="51">
        <f>+'Månadsrapport 2'!F17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11">
        <f>+'Månadsrapport 2'!G15</f>
        <v>0</v>
      </c>
      <c r="D20" s="24">
        <f>+C20*($D$9*(1-$C$12))</f>
        <v>0</v>
      </c>
      <c r="E20" s="51">
        <f>+'Månadsrapport 2'!G17</f>
        <v>0</v>
      </c>
      <c r="F20" s="24">
        <f>+E20*($F$9*(1-$E$12))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11">
        <f>+'Månadsrapport 2'!H15</f>
        <v>0</v>
      </c>
      <c r="D21" s="48"/>
      <c r="E21" s="51">
        <f>+'Månadsrapport 2'!H17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11">
        <f>+'Månadsrapport 2'!I15</f>
        <v>0</v>
      </c>
      <c r="D22" s="48"/>
      <c r="E22" s="51">
        <f>+'Månadsrapport 2'!I17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96">
        <f>+'Månadsrapport 2'!J15</f>
        <v>0</v>
      </c>
      <c r="D23" s="49">
        <f>+C23*($D$9*(1-$C$12))</f>
        <v>0</v>
      </c>
      <c r="E23" s="51">
        <f>+'Månadsrapport 2'!J17</f>
        <v>0</v>
      </c>
      <c r="F23" s="95">
        <f>+E23*($F$9*(1-$E$12))</f>
        <v>0</v>
      </c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21" customHeight="1" x14ac:dyDescent="0.2">
      <c r="D26" s="94" t="s">
        <v>39</v>
      </c>
      <c r="E26" s="94"/>
      <c r="F26" s="93">
        <f>+F25+D25</f>
        <v>0</v>
      </c>
    </row>
    <row r="27" spans="1:7" ht="16.5" customHeight="1" x14ac:dyDescent="0.2">
      <c r="A27" s="53"/>
      <c r="C27" s="3"/>
    </row>
    <row r="28" spans="1:7" ht="19.899999999999999" customHeight="1" x14ac:dyDescent="0.2">
      <c r="G28" s="61"/>
    </row>
    <row r="29" spans="1:7" ht="16.149999999999999" customHeight="1" x14ac:dyDescent="0.2"/>
    <row r="36" spans="1:1" x14ac:dyDescent="0.2">
      <c r="A36" s="9"/>
    </row>
  </sheetData>
  <sheetProtection algorithmName="SHA-512" hashValue="b/YYuOVNywL/r+4Rrt8LkJfk/hyhOikwqrMTYoL8Peg6PI4L5ilQhyAzKv9nXT1aCtgIOjJsJncmFPgjkksKXw==" saltValue="/eaUjsoaPjIWpjXa2zk4Dg==" spinCount="100000" sheet="1" objects="1" scenarios="1"/>
  <mergeCells count="2">
    <mergeCell ref="C7:D7"/>
    <mergeCell ref="E7:F7"/>
  </mergeCells>
  <pageMargins left="0.70866141732283472" right="0.11811023622047245" top="0.35433070866141736" bottom="0.15748031496062992" header="0.11811023622047245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CD43-3DE0-466F-A22B-28FF0B677D28}">
  <sheetPr>
    <tabColor theme="9" tint="0.59999389629810485"/>
  </sheetPr>
  <dimension ref="A1:I36"/>
  <sheetViews>
    <sheetView workbookViewId="0">
      <selection activeCell="H11" sqref="H11"/>
    </sheetView>
  </sheetViews>
  <sheetFormatPr defaultRowHeight="12.75" x14ac:dyDescent="0.2"/>
  <cols>
    <col min="1" max="1" width="25.7109375" customWidth="1"/>
    <col min="2" max="2" width="34.42578125" customWidth="1"/>
    <col min="3" max="3" width="11" customWidth="1"/>
    <col min="4" max="4" width="13" customWidth="1"/>
    <col min="5" max="5" width="12.85546875" customWidth="1"/>
    <col min="6" max="6" width="16" customWidth="1"/>
  </cols>
  <sheetData>
    <row r="1" spans="1:9" ht="15.6" customHeight="1" x14ac:dyDescent="0.25">
      <c r="A1" s="1" t="s">
        <v>70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 cm="1">
        <f t="array" ref="B3:C3">+'Månadsrapport 3'!B5:C5</f>
        <v>0</v>
      </c>
      <c r="C3" s="102">
        <v>0</v>
      </c>
    </row>
    <row r="4" spans="1:9" ht="15.6" customHeight="1" x14ac:dyDescent="0.2">
      <c r="A4" s="7" t="s">
        <v>10</v>
      </c>
      <c r="B4" s="7" cm="1">
        <f t="array" ref="B4:C4">+'Månadsrapport 3'!B8:C8</f>
        <v>0</v>
      </c>
      <c r="C4" s="102">
        <v>0</v>
      </c>
    </row>
    <row r="5" spans="1:9" ht="13.5" customHeight="1" x14ac:dyDescent="0.2">
      <c r="A5" s="7" t="s">
        <v>2</v>
      </c>
      <c r="B5" s="7" cm="1">
        <f t="array" ref="B5:C5">+'Månadsrapport 3'!B6:C6</f>
        <v>0</v>
      </c>
      <c r="C5" s="102">
        <v>0</v>
      </c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103"/>
      <c r="B7" s="104"/>
      <c r="C7" s="146" t="s">
        <v>11</v>
      </c>
      <c r="D7" s="147"/>
      <c r="E7" s="146" t="s">
        <v>69</v>
      </c>
      <c r="F7" s="147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29">
        <v>89450</v>
      </c>
      <c r="G8" s="27"/>
    </row>
    <row r="9" spans="1:9" ht="15.95" customHeight="1" thickBot="1" x14ac:dyDescent="0.25">
      <c r="A9" s="33" t="s">
        <v>78</v>
      </c>
      <c r="B9" s="32"/>
      <c r="C9" s="33"/>
      <c r="D9" s="34">
        <f>-D8/20</f>
        <v>-3050</v>
      </c>
      <c r="E9" s="35"/>
      <c r="F9" s="34">
        <f>-F8/20</f>
        <v>-4472.5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105" t="s">
        <v>19</v>
      </c>
      <c r="B11" s="106"/>
      <c r="C11" s="107"/>
      <c r="D11" s="108">
        <f>+D8</f>
        <v>61000</v>
      </c>
      <c r="E11" s="109"/>
      <c r="F11" s="110">
        <f>+F8</f>
        <v>89450</v>
      </c>
      <c r="G11" s="27"/>
    </row>
    <row r="12" spans="1:9" x14ac:dyDescent="0.2">
      <c r="A12" s="11" t="s">
        <v>20</v>
      </c>
      <c r="B12" s="10" t="s">
        <v>21</v>
      </c>
      <c r="C12" s="47">
        <f>1-'Månadsrapport 3'!B10</f>
        <v>1</v>
      </c>
      <c r="D12" s="24">
        <f>-D11*C12</f>
        <v>-61000</v>
      </c>
      <c r="E12" s="47">
        <f>1-'Månadsrapport 3'!B10</f>
        <v>1</v>
      </c>
      <c r="F12" s="24">
        <f>-F11*E12</f>
        <v>-89450</v>
      </c>
      <c r="G12" s="27"/>
    </row>
    <row r="13" spans="1:9" x14ac:dyDescent="0.2">
      <c r="A13" s="11" t="s">
        <v>3</v>
      </c>
      <c r="B13" s="10" t="s">
        <v>22</v>
      </c>
      <c r="C13" s="27">
        <f>+'Månadsrapport 3'!B17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1" t="s">
        <v>23</v>
      </c>
      <c r="B14" s="10" t="s">
        <v>22</v>
      </c>
      <c r="C14" s="68"/>
      <c r="D14" s="48"/>
      <c r="E14" s="51">
        <f>+'Månadsrapport 3'!B15</f>
        <v>0</v>
      </c>
      <c r="F14" s="24">
        <f>+E14*($F$9*(1-$E$12))</f>
        <v>0</v>
      </c>
      <c r="G14" s="27"/>
    </row>
    <row r="15" spans="1:9" x14ac:dyDescent="0.2">
      <c r="A15" s="82" t="s">
        <v>48</v>
      </c>
      <c r="B15" s="59" t="s">
        <v>49</v>
      </c>
      <c r="C15" s="82">
        <f>+'Månadsrapport 3'!C15</f>
        <v>0</v>
      </c>
      <c r="D15" s="64">
        <f>+D9*C15*(1-C12)</f>
        <v>0</v>
      </c>
      <c r="E15" s="83">
        <f>+'Månadsrapport 3'!C15</f>
        <v>0</v>
      </c>
      <c r="F15" s="49">
        <f>+F9*E15*(1-E12)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3'!D15</f>
        <v>0</v>
      </c>
      <c r="D17" s="24">
        <f>+C17*($D$9*(1-$C$12))</f>
        <v>0</v>
      </c>
      <c r="E17" s="51">
        <f>+'Månadsrapport 3'!D17</f>
        <v>0</v>
      </c>
      <c r="F17" s="24">
        <f>+E17*($F$9*(1-$E$12))</f>
        <v>0</v>
      </c>
      <c r="G17" s="27"/>
    </row>
    <row r="18" spans="1:7" x14ac:dyDescent="0.2">
      <c r="A18" s="11" t="s">
        <v>27</v>
      </c>
      <c r="B18" s="10" t="s">
        <v>26</v>
      </c>
      <c r="C18" s="11">
        <f>+'Månadsrapport 3'!E15</f>
        <v>0</v>
      </c>
      <c r="D18" s="24">
        <f>+C18*($D$9*(1-$C$12))</f>
        <v>0</v>
      </c>
      <c r="E18" s="51">
        <f>+'Månadsrapport 3'!E17</f>
        <v>0</v>
      </c>
      <c r="F18" s="24">
        <f>+E18*($F$9*(1-$E$12))</f>
        <v>0</v>
      </c>
      <c r="G18" s="27"/>
    </row>
    <row r="19" spans="1:7" x14ac:dyDescent="0.2">
      <c r="A19" s="11" t="s">
        <v>28</v>
      </c>
      <c r="B19" s="10" t="s">
        <v>29</v>
      </c>
      <c r="C19" s="11">
        <f>+'Månadsrapport 3'!F15</f>
        <v>0</v>
      </c>
      <c r="D19" s="48"/>
      <c r="E19" s="51">
        <f>+'Månadsrapport 3'!F17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11">
        <f>+'Månadsrapport 3'!G15</f>
        <v>0</v>
      </c>
      <c r="D20" s="24">
        <f>+C20*($D$9*(1-$C$12))</f>
        <v>0</v>
      </c>
      <c r="E20" s="51">
        <f>+'Månadsrapport 3'!G17</f>
        <v>0</v>
      </c>
      <c r="F20" s="24">
        <f>+E20*($F$9*(1-$E$12))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11">
        <f>+'Månadsrapport 3'!H15</f>
        <v>0</v>
      </c>
      <c r="D21" s="48"/>
      <c r="E21" s="51">
        <f>+'Månadsrapport 3'!H17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11">
        <f>+'Månadsrapport 3'!I15</f>
        <v>0</v>
      </c>
      <c r="D22" s="48"/>
      <c r="E22" s="51">
        <f>+'Månadsrapport 3'!I17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96">
        <f>+'Månadsrapport 3'!J15</f>
        <v>0</v>
      </c>
      <c r="D23" s="49">
        <f>+C23*($D$9*(1-$C$12))</f>
        <v>0</v>
      </c>
      <c r="E23" s="51">
        <f>+'Månadsrapport 3'!J17</f>
        <v>0</v>
      </c>
      <c r="F23" s="95">
        <f>+E23*($F$9*(1-$E$12))</f>
        <v>0</v>
      </c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21" customHeight="1" x14ac:dyDescent="0.2">
      <c r="D26" s="106" t="s">
        <v>39</v>
      </c>
      <c r="E26" s="106"/>
      <c r="F26" s="110">
        <f>+F25+D25</f>
        <v>0</v>
      </c>
    </row>
    <row r="27" spans="1:7" ht="16.5" customHeight="1" x14ac:dyDescent="0.2">
      <c r="A27" s="53"/>
      <c r="C27" s="3"/>
    </row>
    <row r="28" spans="1:7" ht="19.899999999999999" customHeight="1" x14ac:dyDescent="0.2">
      <c r="G28" s="61"/>
    </row>
    <row r="29" spans="1:7" ht="16.149999999999999" customHeight="1" x14ac:dyDescent="0.2"/>
    <row r="36" spans="1:1" x14ac:dyDescent="0.2">
      <c r="A36" s="9"/>
    </row>
  </sheetData>
  <sheetProtection algorithmName="SHA-512" hashValue="ZXx/fyzy2MHghgbxCYw9oTH64qdOj5ztqYnPHVlqmmcDvyjhWTYTniVUulTXrH2ky298v8o3bhle4JepQ/YQfw==" saltValue="5onedAIsnLgQQccsjRDc+g==" spinCount="100000" sheet="1" objects="1" scenarios="1"/>
  <mergeCells count="2">
    <mergeCell ref="C7:D7"/>
    <mergeCell ref="E7:F7"/>
  </mergeCells>
  <pageMargins left="0.70866141732283472" right="0.11811023622047245" top="0.35433070866141736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Månadsrapport 1</vt:lpstr>
      <vt:lpstr>Månadsrapport 2</vt:lpstr>
      <vt:lpstr>Månadsrapport 3</vt:lpstr>
      <vt:lpstr>1a. Kalkyl - Fylls INTE i </vt:lpstr>
      <vt:lpstr>2a. Kalkyl - Fylls INTE i </vt:lpstr>
      <vt:lpstr>3a. Kalkyl - Fylls INTE 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Osterman Hallqvist</dc:creator>
  <cp:lastModifiedBy>Jennifer Blom</cp:lastModifiedBy>
  <cp:lastPrinted>2024-12-12T12:07:19Z</cp:lastPrinted>
  <dcterms:created xsi:type="dcterms:W3CDTF">2016-04-22T11:44:16Z</dcterms:created>
  <dcterms:modified xsi:type="dcterms:W3CDTF">2026-04-02T09:16:29Z</dcterms:modified>
</cp:coreProperties>
</file>